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5" activeTab="0"/>
  </bookViews>
  <sheets>
    <sheet name="Chương trình chính quy" sheetId="1" r:id="rId1"/>
    <sheet name="Chương trình liên kết Quốc tế" sheetId="2" r:id="rId2"/>
  </sheets>
  <definedNames>
    <definedName name="_xlfn.IFERROR" hidden="1">#NAME?</definedName>
    <definedName name="_xlnm.Print_Titles" localSheetId="0">'Chương trình chính quy'!$6:$6</definedName>
  </definedNames>
  <calcPr fullCalcOnLoad="1"/>
</workbook>
</file>

<file path=xl/sharedStrings.xml><?xml version="1.0" encoding="utf-8"?>
<sst xmlns="http://schemas.openxmlformats.org/spreadsheetml/2006/main" count="115" uniqueCount="79">
  <si>
    <t>Hành chính công</t>
  </si>
  <si>
    <t>Quản trị kinh doanh du lịch</t>
  </si>
  <si>
    <t>Luật kinh tế</t>
  </si>
  <si>
    <t>Luật kinh doanh</t>
  </si>
  <si>
    <t>Quản trị hệ thống thông tin</t>
  </si>
  <si>
    <t>Marketing</t>
  </si>
  <si>
    <t>Tài chính công</t>
  </si>
  <si>
    <t>Quản lý nhà nước</t>
  </si>
  <si>
    <t>Kinh tế chính trị</t>
  </si>
  <si>
    <t>Kiểm toán</t>
  </si>
  <si>
    <t>Quản trị kinh doanh</t>
  </si>
  <si>
    <t>Quản trị kinh doanh tổng quát</t>
  </si>
  <si>
    <t>Kế toán</t>
  </si>
  <si>
    <t>Kinh tế</t>
  </si>
  <si>
    <t>Kinh tế đầu tư</t>
  </si>
  <si>
    <t>Luật</t>
  </si>
  <si>
    <t>Luật học</t>
  </si>
  <si>
    <t>Ngoại thương</t>
  </si>
  <si>
    <t>Quản trị nhân lực</t>
  </si>
  <si>
    <t>Quản trị nguồn nhân lực</t>
  </si>
  <si>
    <t>Quản trị khách sạn</t>
  </si>
  <si>
    <t>Tin học quản lý</t>
  </si>
  <si>
    <t>Thương mại điện tử</t>
  </si>
  <si>
    <t>Kinh tế phát triển</t>
  </si>
  <si>
    <t>Tài chính doanh nghiệp</t>
  </si>
  <si>
    <t>Thống kê</t>
  </si>
  <si>
    <t>Ngân hàng</t>
  </si>
  <si>
    <t>Kinh doanh thương mại</t>
  </si>
  <si>
    <t>Kinh doanh quốc tế</t>
  </si>
  <si>
    <t>TT</t>
  </si>
  <si>
    <t>Thống kê Kinh tế Xã hội</t>
  </si>
  <si>
    <t>Ngành</t>
  </si>
  <si>
    <t>Chuyên ngành</t>
  </si>
  <si>
    <t>Quản trị kinh doanh thương mại</t>
  </si>
  <si>
    <t>Kinh tế và quản lý công</t>
  </si>
  <si>
    <t>Tài chính – Ngân hàng</t>
  </si>
  <si>
    <t xml:space="preserve">Quản trị tài chính </t>
  </si>
  <si>
    <t>TRƯỜNG ĐẠI HỌC KINH TẾ</t>
  </si>
  <si>
    <t xml:space="preserve">        ĐẠI HỌC ĐÀ NẴNG</t>
  </si>
  <si>
    <t>Quản trị Dịch vụ Du lịch &amp; Lữ hành</t>
  </si>
  <si>
    <t>Quản trị Marketing</t>
  </si>
  <si>
    <t>Truyền thông Marketing</t>
  </si>
  <si>
    <t>Quản trị chuỗi cung ứng và logistics</t>
  </si>
  <si>
    <t>Hệ thống thông tin quản lý</t>
  </si>
  <si>
    <t>Quản trị sự kiện</t>
  </si>
  <si>
    <t>Chương trình đào tạo chính quy liên kết quốc tế</t>
  </si>
  <si>
    <t>Khoa học dữ liệu &amp; phân tích kinh doanh</t>
  </si>
  <si>
    <t>CỘNG HÒA XÃ HỘI CHỦ NGHĨA VIỆT NAM</t>
  </si>
  <si>
    <t xml:space="preserve">             Độc lập - Tự do - Hạnh phúc</t>
  </si>
  <si>
    <t>Đà Nẵng, ngày 27 tháng 7 năm 2021</t>
  </si>
  <si>
    <t>Học phí học kỳ 1/2021-2022 (Mức 100%)</t>
  </si>
  <si>
    <t>Học phí học kỳ 1/2021-2022 (sau khi giảm 5% do Covid)</t>
  </si>
  <si>
    <t>Tiền khám sức khỏe đầu khóa</t>
  </si>
  <si>
    <t>Bảo hiểm thân thể (tự nguyện)</t>
  </si>
  <si>
    <t>BHYT (01/10/2021 -  31/12/2021)</t>
  </si>
  <si>
    <t>(3) = (1) - (2)</t>
  </si>
  <si>
    <t xml:space="preserve">(7) = (3)+(4)+(5)+(6) </t>
  </si>
  <si>
    <t>(A)</t>
  </si>
  <si>
    <t>(B)</t>
  </si>
  <si>
    <t>(C)</t>
  </si>
  <si>
    <t>(1)</t>
  </si>
  <si>
    <t>(2)</t>
  </si>
  <si>
    <t>(4)</t>
  </si>
  <si>
    <t>(5)</t>
  </si>
  <si>
    <t>(6)</t>
  </si>
  <si>
    <t>Tổng kinh phí phải nộp (Đã tính giảm 5% do Covid)</t>
  </si>
  <si>
    <t>Kinh doanh số</t>
  </si>
  <si>
    <t>Kinh tế quốc tế</t>
  </si>
  <si>
    <t>Marketing số</t>
  </si>
  <si>
    <t>BẢNG CHI TIẾT KINH PHÍ PHẢI NỘP HỌC KỲ 1 NĂM HỌC 2021-2022 KHÓA 47, HỆ CHÍNH QUY, TUYỂN SINH NĂM 2021</t>
  </si>
  <si>
    <t>Hỗ trợ cho SV do dịch Covid  (Giảm 5% HP kỳ 1/2021-2022)</t>
  </si>
  <si>
    <t>ĐẠI HỌC ĐÀ NẴNG</t>
  </si>
  <si>
    <t>Độc lập - Tự do - Hạnh phúc</t>
  </si>
  <si>
    <t>BẢNG CHI TIẾT KINH PHÍ PHẢI NỘP HỌC KỲ 1 NĂM HỌC 2021-2022 KHÓA 47 CHƯƠNG TRÌNH LIÊN KẾT QUỐC TẾ</t>
  </si>
  <si>
    <t>Nội dung</t>
  </si>
  <si>
    <t>Hỗ trợ cho SV do Covid  (Giảm 5% HP kỳ 1/2021-2022)</t>
  </si>
  <si>
    <t>Đà Nẵng, ngày  29  tháng 7 năm 2021</t>
  </si>
  <si>
    <t>Ghi chú</t>
  </si>
  <si>
    <t>Sinh viên sẽ được miễn học phí sau khi chính thức vào học tại Trường ĐHKT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</si>
</sst>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0.000"/>
    <numFmt numFmtId="170" formatCode="0.0"/>
    <numFmt numFmtId="171" formatCode="0.0000"/>
    <numFmt numFmtId="172" formatCode="#,##0;[Red]#,##0"/>
    <numFmt numFmtId="173" formatCode="_(* #,##0_);_(* \(#,##0\);_(* &quot;-&quot;?_);_(@_)"/>
    <numFmt numFmtId="174" formatCode="0;[Red]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_(* #,##0_);_(* \(#,##0\);_(* &quot;-&quot;??_);_(@_)"/>
  </numFmts>
  <fonts count="59">
    <font>
      <sz val="10"/>
      <name val="Arial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81" fontId="6" fillId="0" borderId="0" xfId="42" applyNumberFormat="1" applyFont="1" applyFill="1" applyAlignment="1">
      <alignment horizontal="center"/>
    </xf>
    <xf numFmtId="181" fontId="6" fillId="0" borderId="0" xfId="42" applyNumberFormat="1" applyFont="1" applyFill="1" applyAlignment="1">
      <alignment horizontal="left"/>
    </xf>
    <xf numFmtId="0" fontId="54" fillId="0" borderId="0" xfId="0" applyFont="1" applyFill="1" applyAlignment="1">
      <alignment horizontal="center"/>
    </xf>
    <xf numFmtId="181" fontId="9" fillId="0" borderId="0" xfId="42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1" fontId="4" fillId="0" borderId="12" xfId="4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1" fontId="7" fillId="0" borderId="12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42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181" fontId="56" fillId="0" borderId="12" xfId="42" applyNumberFormat="1" applyFont="1" applyFill="1" applyBorder="1" applyAlignment="1">
      <alignment horizontal="center" vertical="center" wrapText="1"/>
    </xf>
    <xf numFmtId="49" fontId="57" fillId="0" borderId="12" xfId="42" applyNumberFormat="1" applyFont="1" applyFill="1" applyBorder="1" applyAlignment="1">
      <alignment horizontal="center" vertical="center" wrapText="1"/>
    </xf>
    <xf numFmtId="181" fontId="58" fillId="0" borderId="12" xfId="4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81" fontId="7" fillId="3" borderId="12" xfId="42" applyNumberFormat="1" applyFont="1" applyFill="1" applyBorder="1" applyAlignment="1">
      <alignment horizontal="center" vertical="center" wrapText="1"/>
    </xf>
    <xf numFmtId="49" fontId="11" fillId="3" borderId="12" xfId="42" applyNumberFormat="1" applyFont="1" applyFill="1" applyBorder="1" applyAlignment="1">
      <alignment horizontal="center" vertical="center" wrapText="1"/>
    </xf>
    <xf numFmtId="181" fontId="4" fillId="3" borderId="12" xfId="4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1" fontId="4" fillId="0" borderId="13" xfId="42" applyNumberFormat="1" applyFont="1" applyFill="1" applyBorder="1" applyAlignment="1">
      <alignment horizontal="center" vertical="center" wrapText="1"/>
    </xf>
    <xf numFmtId="181" fontId="4" fillId="3" borderId="13" xfId="42" applyNumberFormat="1" applyFont="1" applyFill="1" applyBorder="1" applyAlignment="1">
      <alignment horizontal="center" vertical="center" wrapText="1"/>
    </xf>
    <xf numFmtId="181" fontId="58" fillId="0" borderId="13" xfId="42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1" fontId="4" fillId="0" borderId="11" xfId="42" applyNumberFormat="1" applyFont="1" applyFill="1" applyBorder="1" applyAlignment="1">
      <alignment horizontal="center" vertical="center" wrapText="1"/>
    </xf>
    <xf numFmtId="181" fontId="4" fillId="3" borderId="11" xfId="42" applyNumberFormat="1" applyFont="1" applyFill="1" applyBorder="1" applyAlignment="1">
      <alignment horizontal="center" vertical="center" wrapText="1"/>
    </xf>
    <xf numFmtId="181" fontId="58" fillId="0" borderId="11" xfId="42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181" fontId="4" fillId="0" borderId="10" xfId="42" applyNumberFormat="1" applyFont="1" applyFill="1" applyBorder="1" applyAlignment="1">
      <alignment horizontal="center" vertical="center" wrapText="1"/>
    </xf>
    <xf numFmtId="181" fontId="4" fillId="3" borderId="10" xfId="42" applyNumberFormat="1" applyFont="1" applyFill="1" applyBorder="1" applyAlignment="1">
      <alignment horizontal="center" vertical="center" wrapText="1"/>
    </xf>
    <xf numFmtId="181" fontId="58" fillId="0" borderId="10" xfId="42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181" fontId="7" fillId="34" borderId="12" xfId="42" applyNumberFormat="1" applyFont="1" applyFill="1" applyBorder="1" applyAlignment="1">
      <alignment horizontal="center" vertical="center" wrapText="1"/>
    </xf>
    <xf numFmtId="49" fontId="11" fillId="34" borderId="12" xfId="42" applyNumberFormat="1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181" fontId="4" fillId="0" borderId="10" xfId="42" applyNumberFormat="1" applyFont="1" applyFill="1" applyBorder="1" applyAlignment="1">
      <alignment horizontal="center" vertical="top" wrapText="1"/>
    </xf>
    <xf numFmtId="181" fontId="4" fillId="0" borderId="11" xfId="42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76200</xdr:rowOff>
    </xdr:from>
    <xdr:to>
      <xdr:col>1</xdr:col>
      <xdr:colOff>1504950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33400" y="60960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</xdr:row>
      <xdr:rowOff>28575</xdr:rowOff>
    </xdr:from>
    <xdr:to>
      <xdr:col>7</xdr:col>
      <xdr:colOff>571500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6515100" y="56197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D16">
      <selection activeCell="K24" sqref="K24"/>
    </sheetView>
  </sheetViews>
  <sheetFormatPr defaultColWidth="9.140625" defaultRowHeight="12.75"/>
  <cols>
    <col min="1" max="1" width="3.8515625" style="5" customWidth="1"/>
    <col min="2" max="2" width="27.57421875" style="5" customWidth="1"/>
    <col min="3" max="3" width="38.140625" style="5" customWidth="1"/>
    <col min="4" max="4" width="12.7109375" style="6" customWidth="1"/>
    <col min="5" max="5" width="12.7109375" style="28" customWidth="1"/>
    <col min="6" max="6" width="12.57421875" style="28" customWidth="1"/>
    <col min="7" max="7" width="11.140625" style="7" customWidth="1"/>
    <col min="8" max="8" width="12.00390625" style="18" customWidth="1"/>
    <col min="9" max="9" width="13.57421875" style="5" customWidth="1"/>
    <col min="10" max="10" width="17.00390625" style="5" customWidth="1"/>
    <col min="11" max="11" width="48.28125" style="5" customWidth="1"/>
    <col min="12" max="16384" width="9.140625" style="5" customWidth="1"/>
  </cols>
  <sheetData>
    <row r="1" spans="1:7" s="1" customFormat="1" ht="23.25" customHeight="1">
      <c r="A1" s="17" t="s">
        <v>38</v>
      </c>
      <c r="D1" s="1" t="s">
        <v>47</v>
      </c>
      <c r="F1" s="2"/>
      <c r="G1" s="2"/>
    </row>
    <row r="2" spans="1:7" s="1" customFormat="1" ht="20.25" customHeight="1">
      <c r="A2" s="1" t="s">
        <v>37</v>
      </c>
      <c r="B2" s="3"/>
      <c r="D2" s="3" t="s">
        <v>48</v>
      </c>
      <c r="E2" s="3"/>
      <c r="F2" s="2"/>
      <c r="G2" s="2"/>
    </row>
    <row r="3" spans="2:7" s="1" customFormat="1" ht="9" customHeight="1">
      <c r="B3" s="3"/>
      <c r="D3" s="2"/>
      <c r="E3" s="2"/>
      <c r="F3" s="2"/>
      <c r="G3" s="2"/>
    </row>
    <row r="4" spans="1:10" ht="25.5" customHeight="1">
      <c r="A4" s="75" t="s">
        <v>69</v>
      </c>
      <c r="B4" s="75"/>
      <c r="C4" s="75"/>
      <c r="D4" s="75"/>
      <c r="E4" s="75"/>
      <c r="F4" s="75"/>
      <c r="G4" s="75"/>
      <c r="H4" s="75"/>
      <c r="I4" s="75"/>
      <c r="J4" s="75"/>
    </row>
    <row r="5" ht="12" customHeight="1">
      <c r="A5" s="4"/>
    </row>
    <row r="6" spans="1:11" ht="128.25" customHeight="1">
      <c r="A6" s="26" t="s">
        <v>29</v>
      </c>
      <c r="B6" s="26" t="s">
        <v>31</v>
      </c>
      <c r="C6" s="26" t="s">
        <v>32</v>
      </c>
      <c r="D6" s="27" t="s">
        <v>50</v>
      </c>
      <c r="E6" s="27" t="s">
        <v>70</v>
      </c>
      <c r="F6" s="36" t="s">
        <v>51</v>
      </c>
      <c r="G6" s="27" t="s">
        <v>52</v>
      </c>
      <c r="H6" s="27" t="s">
        <v>53</v>
      </c>
      <c r="I6" s="26" t="s">
        <v>54</v>
      </c>
      <c r="J6" s="32" t="s">
        <v>65</v>
      </c>
      <c r="K6" s="32" t="s">
        <v>77</v>
      </c>
    </row>
    <row r="7" spans="1:11" ht="18.75" customHeight="1">
      <c r="A7" s="29" t="s">
        <v>57</v>
      </c>
      <c r="B7" s="29" t="s">
        <v>58</v>
      </c>
      <c r="C7" s="29" t="s">
        <v>59</v>
      </c>
      <c r="D7" s="30" t="s">
        <v>60</v>
      </c>
      <c r="E7" s="30" t="s">
        <v>61</v>
      </c>
      <c r="F7" s="37" t="s">
        <v>55</v>
      </c>
      <c r="G7" s="30" t="s">
        <v>62</v>
      </c>
      <c r="H7" s="30" t="s">
        <v>63</v>
      </c>
      <c r="I7" s="30" t="s">
        <v>64</v>
      </c>
      <c r="J7" s="33" t="s">
        <v>56</v>
      </c>
      <c r="K7" s="79"/>
    </row>
    <row r="8" spans="1:12" ht="27.75" customHeight="1">
      <c r="A8" s="39">
        <v>1</v>
      </c>
      <c r="B8" s="40" t="s">
        <v>43</v>
      </c>
      <c r="C8" s="41" t="s">
        <v>21</v>
      </c>
      <c r="D8" s="42">
        <f>16500000/2</f>
        <v>8250000</v>
      </c>
      <c r="E8" s="42">
        <f aca="true" t="shared" si="0" ref="E8:E38">D8*5%</f>
        <v>412500</v>
      </c>
      <c r="F8" s="43">
        <f aca="true" t="shared" si="1" ref="F8:F38">D8*95%</f>
        <v>7837500</v>
      </c>
      <c r="G8" s="42">
        <v>80000</v>
      </c>
      <c r="H8" s="42">
        <v>100000</v>
      </c>
      <c r="I8" s="42">
        <v>140805</v>
      </c>
      <c r="J8" s="44">
        <f aca="true" t="shared" si="2" ref="J8:J38">SUM(F8:I8)</f>
        <v>8158305</v>
      </c>
      <c r="K8" s="80"/>
      <c r="L8" s="31"/>
    </row>
    <row r="9" spans="1:12" ht="27.75" customHeight="1">
      <c r="A9" s="21">
        <v>2</v>
      </c>
      <c r="B9" s="45" t="s">
        <v>43</v>
      </c>
      <c r="C9" s="46" t="s">
        <v>4</v>
      </c>
      <c r="D9" s="47">
        <f>16500000/2</f>
        <v>8250000</v>
      </c>
      <c r="E9" s="47">
        <f t="shared" si="0"/>
        <v>412500</v>
      </c>
      <c r="F9" s="48">
        <f t="shared" si="1"/>
        <v>7837500</v>
      </c>
      <c r="G9" s="47">
        <v>80000</v>
      </c>
      <c r="H9" s="47">
        <v>100000</v>
      </c>
      <c r="I9" s="47">
        <v>140805</v>
      </c>
      <c r="J9" s="49">
        <f t="shared" si="2"/>
        <v>8158305</v>
      </c>
      <c r="K9" s="80"/>
      <c r="L9" s="31"/>
    </row>
    <row r="10" spans="1:12" ht="27.75" customHeight="1">
      <c r="A10" s="22">
        <v>3</v>
      </c>
      <c r="B10" s="23" t="s">
        <v>12</v>
      </c>
      <c r="C10" s="24" t="s">
        <v>12</v>
      </c>
      <c r="D10" s="25">
        <f>19500000/2</f>
        <v>9750000</v>
      </c>
      <c r="E10" s="25">
        <f t="shared" si="0"/>
        <v>487500</v>
      </c>
      <c r="F10" s="38">
        <f t="shared" si="1"/>
        <v>9262500</v>
      </c>
      <c r="G10" s="25">
        <v>80000</v>
      </c>
      <c r="H10" s="25">
        <v>100000</v>
      </c>
      <c r="I10" s="25">
        <v>140805</v>
      </c>
      <c r="J10" s="34">
        <f t="shared" si="2"/>
        <v>9583305</v>
      </c>
      <c r="K10" s="80"/>
      <c r="L10" s="31"/>
    </row>
    <row r="11" spans="1:12" ht="44.25" customHeight="1">
      <c r="A11" s="22">
        <v>4</v>
      </c>
      <c r="B11" s="24" t="s">
        <v>46</v>
      </c>
      <c r="C11" s="24" t="s">
        <v>46</v>
      </c>
      <c r="D11" s="25">
        <f>16500000/2</f>
        <v>8250000</v>
      </c>
      <c r="E11" s="25">
        <f t="shared" si="0"/>
        <v>412500</v>
      </c>
      <c r="F11" s="38">
        <f t="shared" si="1"/>
        <v>7837500</v>
      </c>
      <c r="G11" s="25">
        <v>80000</v>
      </c>
      <c r="H11" s="25">
        <v>100000</v>
      </c>
      <c r="I11" s="25">
        <v>140805</v>
      </c>
      <c r="J11" s="34">
        <f t="shared" si="2"/>
        <v>8158305</v>
      </c>
      <c r="K11" s="80"/>
      <c r="L11" s="31"/>
    </row>
    <row r="12" spans="1:12" ht="27.75" customHeight="1">
      <c r="A12" s="22">
        <v>5</v>
      </c>
      <c r="B12" s="23" t="s">
        <v>9</v>
      </c>
      <c r="C12" s="24" t="s">
        <v>9</v>
      </c>
      <c r="D12" s="25">
        <f>19500000/2</f>
        <v>9750000</v>
      </c>
      <c r="E12" s="25">
        <f t="shared" si="0"/>
        <v>487500</v>
      </c>
      <c r="F12" s="38">
        <f t="shared" si="1"/>
        <v>9262500</v>
      </c>
      <c r="G12" s="25">
        <v>80000</v>
      </c>
      <c r="H12" s="25">
        <v>100000</v>
      </c>
      <c r="I12" s="25">
        <v>140805</v>
      </c>
      <c r="J12" s="34">
        <f t="shared" si="2"/>
        <v>9583305</v>
      </c>
      <c r="K12" s="80"/>
      <c r="L12" s="31"/>
    </row>
    <row r="13" spans="1:12" ht="27.75" customHeight="1">
      <c r="A13" s="22">
        <v>6</v>
      </c>
      <c r="B13" s="24" t="s">
        <v>28</v>
      </c>
      <c r="C13" s="24" t="s">
        <v>17</v>
      </c>
      <c r="D13" s="25">
        <f>19500000/2</f>
        <v>9750000</v>
      </c>
      <c r="E13" s="25">
        <f t="shared" si="0"/>
        <v>487500</v>
      </c>
      <c r="F13" s="38">
        <f t="shared" si="1"/>
        <v>9262500</v>
      </c>
      <c r="G13" s="25">
        <v>80000</v>
      </c>
      <c r="H13" s="25">
        <v>100000</v>
      </c>
      <c r="I13" s="25">
        <v>140805</v>
      </c>
      <c r="J13" s="34">
        <f t="shared" si="2"/>
        <v>9583305</v>
      </c>
      <c r="K13" s="80"/>
      <c r="L13" s="31"/>
    </row>
    <row r="14" spans="1:12" ht="27.75" customHeight="1">
      <c r="A14" s="22">
        <v>7</v>
      </c>
      <c r="B14" s="24" t="s">
        <v>27</v>
      </c>
      <c r="C14" s="35" t="s">
        <v>33</v>
      </c>
      <c r="D14" s="25">
        <f>19500000/2</f>
        <v>9750000</v>
      </c>
      <c r="E14" s="25">
        <f t="shared" si="0"/>
        <v>487500</v>
      </c>
      <c r="F14" s="38">
        <f t="shared" si="1"/>
        <v>9262500</v>
      </c>
      <c r="G14" s="25">
        <v>80000</v>
      </c>
      <c r="H14" s="25">
        <v>100000</v>
      </c>
      <c r="I14" s="25">
        <v>140805</v>
      </c>
      <c r="J14" s="34">
        <f t="shared" si="2"/>
        <v>9583305</v>
      </c>
      <c r="K14" s="80"/>
      <c r="L14" s="31"/>
    </row>
    <row r="15" spans="1:12" ht="27.75" customHeight="1">
      <c r="A15" s="39">
        <v>8</v>
      </c>
      <c r="B15" s="40" t="s">
        <v>13</v>
      </c>
      <c r="C15" s="41" t="s">
        <v>23</v>
      </c>
      <c r="D15" s="42">
        <f>12500000/2</f>
        <v>6250000</v>
      </c>
      <c r="E15" s="42">
        <f t="shared" si="0"/>
        <v>312500</v>
      </c>
      <c r="F15" s="43">
        <f t="shared" si="1"/>
        <v>5937500</v>
      </c>
      <c r="G15" s="42">
        <v>80000</v>
      </c>
      <c r="H15" s="42">
        <v>100000</v>
      </c>
      <c r="I15" s="42">
        <v>140805</v>
      </c>
      <c r="J15" s="44">
        <f t="shared" si="2"/>
        <v>6258305</v>
      </c>
      <c r="K15" s="80"/>
      <c r="L15" s="31"/>
    </row>
    <row r="16" spans="1:12" ht="27.75" customHeight="1">
      <c r="A16" s="20">
        <v>9</v>
      </c>
      <c r="B16" s="50" t="s">
        <v>13</v>
      </c>
      <c r="C16" s="16" t="s">
        <v>34</v>
      </c>
      <c r="D16" s="51">
        <f>12500000/2</f>
        <v>6250000</v>
      </c>
      <c r="E16" s="51">
        <f t="shared" si="0"/>
        <v>312500</v>
      </c>
      <c r="F16" s="52">
        <f t="shared" si="1"/>
        <v>5937500</v>
      </c>
      <c r="G16" s="51">
        <v>80000</v>
      </c>
      <c r="H16" s="51">
        <v>100000</v>
      </c>
      <c r="I16" s="51">
        <v>140805</v>
      </c>
      <c r="J16" s="53">
        <f t="shared" si="2"/>
        <v>6258305</v>
      </c>
      <c r="K16" s="80"/>
      <c r="L16" s="31"/>
    </row>
    <row r="17" spans="1:12" ht="27.75" customHeight="1">
      <c r="A17" s="20">
        <v>10</v>
      </c>
      <c r="B17" s="50" t="s">
        <v>13</v>
      </c>
      <c r="C17" s="16" t="s">
        <v>14</v>
      </c>
      <c r="D17" s="51">
        <f>12500000/2</f>
        <v>6250000</v>
      </c>
      <c r="E17" s="51">
        <f t="shared" si="0"/>
        <v>312500</v>
      </c>
      <c r="F17" s="52">
        <f t="shared" si="1"/>
        <v>5937500</v>
      </c>
      <c r="G17" s="51">
        <v>80000</v>
      </c>
      <c r="H17" s="51">
        <v>100000</v>
      </c>
      <c r="I17" s="51">
        <v>140805</v>
      </c>
      <c r="J17" s="53">
        <f t="shared" si="2"/>
        <v>6258305</v>
      </c>
      <c r="K17" s="80"/>
      <c r="L17" s="31"/>
    </row>
    <row r="18" spans="1:12" ht="27.75" customHeight="1">
      <c r="A18" s="21">
        <v>11</v>
      </c>
      <c r="B18" s="9" t="s">
        <v>13</v>
      </c>
      <c r="C18" s="9" t="s">
        <v>67</v>
      </c>
      <c r="D18" s="47">
        <f>12500000/2</f>
        <v>6250000</v>
      </c>
      <c r="E18" s="47">
        <f t="shared" si="0"/>
        <v>312500</v>
      </c>
      <c r="F18" s="48">
        <f t="shared" si="1"/>
        <v>5937500</v>
      </c>
      <c r="G18" s="47">
        <v>80000</v>
      </c>
      <c r="H18" s="47">
        <v>100000</v>
      </c>
      <c r="I18" s="47">
        <v>140805</v>
      </c>
      <c r="J18" s="49">
        <f t="shared" si="2"/>
        <v>6258305</v>
      </c>
      <c r="K18" s="80"/>
      <c r="L18" s="31"/>
    </row>
    <row r="19" spans="1:12" ht="27.75" customHeight="1">
      <c r="A19" s="22">
        <v>12</v>
      </c>
      <c r="B19" s="23" t="s">
        <v>15</v>
      </c>
      <c r="C19" s="24" t="s">
        <v>16</v>
      </c>
      <c r="D19" s="25">
        <f>16500000/2</f>
        <v>8250000</v>
      </c>
      <c r="E19" s="25">
        <f t="shared" si="0"/>
        <v>412500</v>
      </c>
      <c r="F19" s="38">
        <f t="shared" si="1"/>
        <v>7837500</v>
      </c>
      <c r="G19" s="25">
        <v>80000</v>
      </c>
      <c r="H19" s="25">
        <v>100000</v>
      </c>
      <c r="I19" s="25">
        <v>140805</v>
      </c>
      <c r="J19" s="34">
        <f t="shared" si="2"/>
        <v>8158305</v>
      </c>
      <c r="K19" s="80"/>
      <c r="L19" s="31"/>
    </row>
    <row r="20" spans="1:12" ht="27.75" customHeight="1">
      <c r="A20" s="22">
        <v>13</v>
      </c>
      <c r="B20" s="23" t="s">
        <v>2</v>
      </c>
      <c r="C20" s="24" t="s">
        <v>3</v>
      </c>
      <c r="D20" s="25">
        <f>16500000/2</f>
        <v>8250000</v>
      </c>
      <c r="E20" s="25">
        <f t="shared" si="0"/>
        <v>412500</v>
      </c>
      <c r="F20" s="38">
        <f t="shared" si="1"/>
        <v>7837500</v>
      </c>
      <c r="G20" s="25">
        <v>80000</v>
      </c>
      <c r="H20" s="25">
        <v>100000</v>
      </c>
      <c r="I20" s="25">
        <v>140805</v>
      </c>
      <c r="J20" s="34">
        <f t="shared" si="2"/>
        <v>8158305</v>
      </c>
      <c r="K20" s="80"/>
      <c r="L20" s="31"/>
    </row>
    <row r="21" spans="1:12" ht="27.75" customHeight="1">
      <c r="A21" s="39">
        <v>14</v>
      </c>
      <c r="B21" s="41" t="s">
        <v>5</v>
      </c>
      <c r="C21" s="41" t="s">
        <v>40</v>
      </c>
      <c r="D21" s="42">
        <f>19500000/2</f>
        <v>9750000</v>
      </c>
      <c r="E21" s="42">
        <f t="shared" si="0"/>
        <v>487500</v>
      </c>
      <c r="F21" s="43">
        <f t="shared" si="1"/>
        <v>9262500</v>
      </c>
      <c r="G21" s="42">
        <v>80000</v>
      </c>
      <c r="H21" s="42">
        <v>100000</v>
      </c>
      <c r="I21" s="42">
        <v>140805</v>
      </c>
      <c r="J21" s="44">
        <f t="shared" si="2"/>
        <v>9583305</v>
      </c>
      <c r="K21" s="80"/>
      <c r="L21" s="31"/>
    </row>
    <row r="22" spans="1:12" ht="27.75" customHeight="1">
      <c r="A22" s="20">
        <v>15</v>
      </c>
      <c r="B22" s="16" t="s">
        <v>5</v>
      </c>
      <c r="C22" s="16" t="s">
        <v>41</v>
      </c>
      <c r="D22" s="51">
        <f>19500000/2</f>
        <v>9750000</v>
      </c>
      <c r="E22" s="51">
        <f t="shared" si="0"/>
        <v>487500</v>
      </c>
      <c r="F22" s="52">
        <f t="shared" si="1"/>
        <v>9262500</v>
      </c>
      <c r="G22" s="51">
        <v>80000</v>
      </c>
      <c r="H22" s="51">
        <v>100000</v>
      </c>
      <c r="I22" s="51">
        <v>140805</v>
      </c>
      <c r="J22" s="53">
        <f t="shared" si="2"/>
        <v>9583305</v>
      </c>
      <c r="K22" s="80"/>
      <c r="L22" s="31"/>
    </row>
    <row r="23" spans="1:12" ht="27.75" customHeight="1">
      <c r="A23" s="21">
        <v>16</v>
      </c>
      <c r="B23" s="9" t="s">
        <v>5</v>
      </c>
      <c r="C23" s="9" t="s">
        <v>68</v>
      </c>
      <c r="D23" s="47">
        <f>19500000/2</f>
        <v>9750000</v>
      </c>
      <c r="E23" s="47">
        <f t="shared" si="0"/>
        <v>487500</v>
      </c>
      <c r="F23" s="48">
        <f t="shared" si="1"/>
        <v>9262500</v>
      </c>
      <c r="G23" s="47">
        <v>80000</v>
      </c>
      <c r="H23" s="47">
        <v>100000</v>
      </c>
      <c r="I23" s="47">
        <v>140805</v>
      </c>
      <c r="J23" s="49">
        <f t="shared" si="2"/>
        <v>9583305</v>
      </c>
      <c r="K23" s="80"/>
      <c r="L23" s="31"/>
    </row>
    <row r="24" spans="1:12" ht="32.25" customHeight="1">
      <c r="A24" s="39">
        <v>17</v>
      </c>
      <c r="B24" s="40" t="s">
        <v>7</v>
      </c>
      <c r="C24" s="41" t="s">
        <v>8</v>
      </c>
      <c r="D24" s="42">
        <f>12500000/2</f>
        <v>6250000</v>
      </c>
      <c r="E24" s="42">
        <f t="shared" si="0"/>
        <v>312500</v>
      </c>
      <c r="F24" s="43">
        <f t="shared" si="1"/>
        <v>5937500</v>
      </c>
      <c r="G24" s="42">
        <v>80000</v>
      </c>
      <c r="H24" s="42">
        <v>100000</v>
      </c>
      <c r="I24" s="42">
        <v>140805</v>
      </c>
      <c r="J24" s="44">
        <f t="shared" si="2"/>
        <v>6258305</v>
      </c>
      <c r="K24" s="80" t="s">
        <v>78</v>
      </c>
      <c r="L24" s="31"/>
    </row>
    <row r="25" spans="1:12" ht="27.75" customHeight="1">
      <c r="A25" s="21">
        <v>18</v>
      </c>
      <c r="B25" s="54" t="s">
        <v>7</v>
      </c>
      <c r="C25" s="55" t="s">
        <v>0</v>
      </c>
      <c r="D25" s="47">
        <f>12500000/2</f>
        <v>6250000</v>
      </c>
      <c r="E25" s="47">
        <f t="shared" si="0"/>
        <v>312500</v>
      </c>
      <c r="F25" s="48">
        <f t="shared" si="1"/>
        <v>5937500</v>
      </c>
      <c r="G25" s="47">
        <v>80000</v>
      </c>
      <c r="H25" s="47">
        <v>100000</v>
      </c>
      <c r="I25" s="47">
        <v>140805</v>
      </c>
      <c r="J25" s="49">
        <f t="shared" si="2"/>
        <v>6258305</v>
      </c>
      <c r="K25" s="80"/>
      <c r="L25" s="31"/>
    </row>
    <row r="26" spans="1:12" ht="36.75" customHeight="1">
      <c r="A26" s="39">
        <v>19</v>
      </c>
      <c r="B26" s="40" t="s">
        <v>39</v>
      </c>
      <c r="C26" s="41" t="s">
        <v>1</v>
      </c>
      <c r="D26" s="42">
        <f>19500000/2</f>
        <v>9750000</v>
      </c>
      <c r="E26" s="42">
        <f t="shared" si="0"/>
        <v>487500</v>
      </c>
      <c r="F26" s="43">
        <f t="shared" si="1"/>
        <v>9262500</v>
      </c>
      <c r="G26" s="42">
        <v>80000</v>
      </c>
      <c r="H26" s="42">
        <v>100000</v>
      </c>
      <c r="I26" s="42">
        <v>140805</v>
      </c>
      <c r="J26" s="44">
        <f t="shared" si="2"/>
        <v>9583305</v>
      </c>
      <c r="K26" s="80"/>
      <c r="L26" s="31"/>
    </row>
    <row r="27" spans="1:12" ht="36.75" customHeight="1">
      <c r="A27" s="21">
        <v>20</v>
      </c>
      <c r="B27" s="45" t="s">
        <v>39</v>
      </c>
      <c r="C27" s="46" t="s">
        <v>44</v>
      </c>
      <c r="D27" s="47">
        <f>16500000/2</f>
        <v>8250000</v>
      </c>
      <c r="E27" s="47">
        <f t="shared" si="0"/>
        <v>412500</v>
      </c>
      <c r="F27" s="48">
        <f t="shared" si="1"/>
        <v>7837500</v>
      </c>
      <c r="G27" s="47">
        <v>80000</v>
      </c>
      <c r="H27" s="47">
        <v>100000</v>
      </c>
      <c r="I27" s="47">
        <v>140805</v>
      </c>
      <c r="J27" s="49">
        <f t="shared" si="2"/>
        <v>8158305</v>
      </c>
      <c r="K27" s="80"/>
      <c r="L27" s="31"/>
    </row>
    <row r="28" spans="1:12" ht="27.75" customHeight="1">
      <c r="A28" s="22">
        <v>21</v>
      </c>
      <c r="B28" s="23" t="s">
        <v>20</v>
      </c>
      <c r="C28" s="24" t="s">
        <v>20</v>
      </c>
      <c r="D28" s="25">
        <f>19500000/2</f>
        <v>9750000</v>
      </c>
      <c r="E28" s="25">
        <f t="shared" si="0"/>
        <v>487500</v>
      </c>
      <c r="F28" s="38">
        <f t="shared" si="1"/>
        <v>9262500</v>
      </c>
      <c r="G28" s="25">
        <v>80000</v>
      </c>
      <c r="H28" s="25">
        <v>100000</v>
      </c>
      <c r="I28" s="25">
        <v>140805</v>
      </c>
      <c r="J28" s="34">
        <f t="shared" si="2"/>
        <v>9583305</v>
      </c>
      <c r="K28" s="80"/>
      <c r="L28" s="31"/>
    </row>
    <row r="29" spans="1:12" ht="27.75" customHeight="1">
      <c r="A29" s="39">
        <v>22</v>
      </c>
      <c r="B29" s="41" t="s">
        <v>10</v>
      </c>
      <c r="C29" s="41" t="s">
        <v>11</v>
      </c>
      <c r="D29" s="42">
        <f>19500000/2</f>
        <v>9750000</v>
      </c>
      <c r="E29" s="42">
        <f t="shared" si="0"/>
        <v>487500</v>
      </c>
      <c r="F29" s="43">
        <f t="shared" si="1"/>
        <v>9262500</v>
      </c>
      <c r="G29" s="42">
        <v>80000</v>
      </c>
      <c r="H29" s="42">
        <v>100000</v>
      </c>
      <c r="I29" s="42">
        <v>140805</v>
      </c>
      <c r="J29" s="44">
        <f t="shared" si="2"/>
        <v>9583305</v>
      </c>
      <c r="K29" s="80"/>
      <c r="L29" s="31"/>
    </row>
    <row r="30" spans="1:12" ht="27.75" customHeight="1">
      <c r="A30" s="20">
        <v>23</v>
      </c>
      <c r="B30" s="16" t="s">
        <v>10</v>
      </c>
      <c r="C30" s="16" t="s">
        <v>36</v>
      </c>
      <c r="D30" s="51">
        <f>19500000/2</f>
        <v>9750000</v>
      </c>
      <c r="E30" s="51">
        <f t="shared" si="0"/>
        <v>487500</v>
      </c>
      <c r="F30" s="52">
        <f t="shared" si="1"/>
        <v>9262500</v>
      </c>
      <c r="G30" s="51">
        <v>80000</v>
      </c>
      <c r="H30" s="51">
        <v>100000</v>
      </c>
      <c r="I30" s="51">
        <v>140805</v>
      </c>
      <c r="J30" s="53">
        <f t="shared" si="2"/>
        <v>9583305</v>
      </c>
      <c r="K30" s="80"/>
      <c r="L30" s="31"/>
    </row>
    <row r="31" spans="1:12" ht="27.75" customHeight="1">
      <c r="A31" s="20">
        <v>24</v>
      </c>
      <c r="B31" s="8" t="s">
        <v>10</v>
      </c>
      <c r="C31" s="8" t="s">
        <v>66</v>
      </c>
      <c r="D31" s="51">
        <f>19500000/2</f>
        <v>9750000</v>
      </c>
      <c r="E31" s="51">
        <f t="shared" si="0"/>
        <v>487500</v>
      </c>
      <c r="F31" s="52">
        <f t="shared" si="1"/>
        <v>9262500</v>
      </c>
      <c r="G31" s="51">
        <v>80000</v>
      </c>
      <c r="H31" s="51">
        <v>100000</v>
      </c>
      <c r="I31" s="51">
        <v>140805</v>
      </c>
      <c r="J31" s="53">
        <f t="shared" si="2"/>
        <v>9583305</v>
      </c>
      <c r="K31" s="80"/>
      <c r="L31" s="31"/>
    </row>
    <row r="32" spans="1:12" ht="27.75" customHeight="1">
      <c r="A32" s="21">
        <v>25</v>
      </c>
      <c r="B32" s="46" t="s">
        <v>10</v>
      </c>
      <c r="C32" s="46" t="s">
        <v>42</v>
      </c>
      <c r="D32" s="47">
        <f>16500000/2</f>
        <v>8250000</v>
      </c>
      <c r="E32" s="47">
        <f t="shared" si="0"/>
        <v>412500</v>
      </c>
      <c r="F32" s="48">
        <f t="shared" si="1"/>
        <v>7837500</v>
      </c>
      <c r="G32" s="47">
        <v>80000</v>
      </c>
      <c r="H32" s="47">
        <v>100000</v>
      </c>
      <c r="I32" s="47">
        <v>140805</v>
      </c>
      <c r="J32" s="49">
        <f t="shared" si="2"/>
        <v>8158305</v>
      </c>
      <c r="K32" s="80"/>
      <c r="L32" s="31"/>
    </row>
    <row r="33" spans="1:12" ht="27.75" customHeight="1">
      <c r="A33" s="22">
        <v>26</v>
      </c>
      <c r="B33" s="23" t="s">
        <v>18</v>
      </c>
      <c r="C33" s="24" t="s">
        <v>19</v>
      </c>
      <c r="D33" s="25">
        <f>12500000/2</f>
        <v>6250000</v>
      </c>
      <c r="E33" s="25">
        <f t="shared" si="0"/>
        <v>312500</v>
      </c>
      <c r="F33" s="38">
        <f t="shared" si="1"/>
        <v>5937500</v>
      </c>
      <c r="G33" s="25">
        <v>80000</v>
      </c>
      <c r="H33" s="25">
        <v>100000</v>
      </c>
      <c r="I33" s="25">
        <v>140805</v>
      </c>
      <c r="J33" s="34">
        <f t="shared" si="2"/>
        <v>6258305</v>
      </c>
      <c r="K33" s="80"/>
      <c r="L33" s="31"/>
    </row>
    <row r="34" spans="1:12" ht="27.75" customHeight="1">
      <c r="A34" s="39">
        <v>27</v>
      </c>
      <c r="B34" s="40" t="s">
        <v>35</v>
      </c>
      <c r="C34" s="41" t="s">
        <v>26</v>
      </c>
      <c r="D34" s="42">
        <f>19500000/2</f>
        <v>9750000</v>
      </c>
      <c r="E34" s="42">
        <f t="shared" si="0"/>
        <v>487500</v>
      </c>
      <c r="F34" s="43">
        <f t="shared" si="1"/>
        <v>9262500</v>
      </c>
      <c r="G34" s="42">
        <v>80000</v>
      </c>
      <c r="H34" s="42">
        <v>100000</v>
      </c>
      <c r="I34" s="42">
        <v>140805</v>
      </c>
      <c r="J34" s="44">
        <f t="shared" si="2"/>
        <v>9583305</v>
      </c>
      <c r="K34" s="80"/>
      <c r="L34" s="31"/>
    </row>
    <row r="35" spans="1:12" ht="27.75" customHeight="1">
      <c r="A35" s="20">
        <v>28</v>
      </c>
      <c r="B35" s="50" t="s">
        <v>35</v>
      </c>
      <c r="C35" s="16" t="s">
        <v>24</v>
      </c>
      <c r="D35" s="51">
        <f>19500000/2</f>
        <v>9750000</v>
      </c>
      <c r="E35" s="51">
        <f t="shared" si="0"/>
        <v>487500</v>
      </c>
      <c r="F35" s="52">
        <f t="shared" si="1"/>
        <v>9262500</v>
      </c>
      <c r="G35" s="51">
        <v>80000</v>
      </c>
      <c r="H35" s="51">
        <v>100000</v>
      </c>
      <c r="I35" s="51">
        <v>140805</v>
      </c>
      <c r="J35" s="53">
        <f t="shared" si="2"/>
        <v>9583305</v>
      </c>
      <c r="K35" s="80"/>
      <c r="L35" s="31"/>
    </row>
    <row r="36" spans="1:12" ht="27.75" customHeight="1">
      <c r="A36" s="21">
        <v>29</v>
      </c>
      <c r="B36" s="45" t="s">
        <v>35</v>
      </c>
      <c r="C36" s="46" t="s">
        <v>6</v>
      </c>
      <c r="D36" s="47">
        <f>12500000/2</f>
        <v>6250000</v>
      </c>
      <c r="E36" s="47">
        <f t="shared" si="0"/>
        <v>312500</v>
      </c>
      <c r="F36" s="48">
        <f t="shared" si="1"/>
        <v>5937500</v>
      </c>
      <c r="G36" s="47">
        <v>80000</v>
      </c>
      <c r="H36" s="47">
        <v>100000</v>
      </c>
      <c r="I36" s="47">
        <v>140805</v>
      </c>
      <c r="J36" s="49">
        <f t="shared" si="2"/>
        <v>6258305</v>
      </c>
      <c r="K36" s="80"/>
      <c r="L36" s="31"/>
    </row>
    <row r="37" spans="1:12" ht="27.75" customHeight="1">
      <c r="A37" s="22">
        <v>30</v>
      </c>
      <c r="B37" s="23" t="s">
        <v>25</v>
      </c>
      <c r="C37" s="24" t="s">
        <v>30</v>
      </c>
      <c r="D37" s="25">
        <f>12500000/2</f>
        <v>6250000</v>
      </c>
      <c r="E37" s="25">
        <f t="shared" si="0"/>
        <v>312500</v>
      </c>
      <c r="F37" s="38">
        <f t="shared" si="1"/>
        <v>5937500</v>
      </c>
      <c r="G37" s="25">
        <v>80000</v>
      </c>
      <c r="H37" s="25">
        <v>100000</v>
      </c>
      <c r="I37" s="25">
        <v>140805</v>
      </c>
      <c r="J37" s="34">
        <f t="shared" si="2"/>
        <v>6258305</v>
      </c>
      <c r="K37" s="80"/>
      <c r="L37" s="31"/>
    </row>
    <row r="38" spans="1:12" ht="27.75" customHeight="1">
      <c r="A38" s="22">
        <v>31</v>
      </c>
      <c r="B38" s="23" t="s">
        <v>22</v>
      </c>
      <c r="C38" s="24" t="s">
        <v>22</v>
      </c>
      <c r="D38" s="25">
        <f>16500000/2</f>
        <v>8250000</v>
      </c>
      <c r="E38" s="25">
        <f t="shared" si="0"/>
        <v>412500</v>
      </c>
      <c r="F38" s="38">
        <f t="shared" si="1"/>
        <v>7837500</v>
      </c>
      <c r="G38" s="25">
        <v>80000</v>
      </c>
      <c r="H38" s="25">
        <v>100000</v>
      </c>
      <c r="I38" s="25">
        <v>140805</v>
      </c>
      <c r="J38" s="34">
        <f t="shared" si="2"/>
        <v>8158305</v>
      </c>
      <c r="K38" s="81"/>
      <c r="L38" s="31"/>
    </row>
    <row r="39" spans="3:11" ht="20.25" customHeight="1">
      <c r="C39" s="11"/>
      <c r="D39" s="11" t="s">
        <v>49</v>
      </c>
      <c r="E39" s="11"/>
      <c r="F39" s="11"/>
      <c r="G39" s="5"/>
      <c r="H39" s="19"/>
      <c r="I39" s="13"/>
      <c r="J39" s="10"/>
      <c r="K39" s="7"/>
    </row>
  </sheetData>
  <sheetProtection/>
  <mergeCells count="1">
    <mergeCell ref="A4:J4"/>
  </mergeCells>
  <printOptions horizontalCentered="1"/>
  <pageMargins left="0.25" right="0.25" top="0.5" bottom="0.2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7">
      <selection activeCell="D10" sqref="D10"/>
    </sheetView>
  </sheetViews>
  <sheetFormatPr defaultColWidth="9.140625" defaultRowHeight="12.75"/>
  <cols>
    <col min="1" max="1" width="3.8515625" style="5" customWidth="1"/>
    <col min="2" max="2" width="34.140625" style="5" customWidth="1"/>
    <col min="3" max="3" width="16.00390625" style="5" customWidth="1"/>
    <col min="4" max="4" width="18.421875" style="5" customWidth="1"/>
    <col min="5" max="5" width="17.7109375" style="5" customWidth="1"/>
    <col min="6" max="6" width="14.00390625" style="5" customWidth="1"/>
    <col min="7" max="7" width="14.28125" style="6" customWidth="1"/>
    <col min="8" max="8" width="16.28125" style="7" customWidth="1"/>
    <col min="9" max="9" width="20.140625" style="7" customWidth="1"/>
    <col min="10" max="16384" width="9.140625" style="5" customWidth="1"/>
  </cols>
  <sheetData>
    <row r="1" spans="1:9" s="1" customFormat="1" ht="21" customHeight="1">
      <c r="A1" s="76" t="s">
        <v>71</v>
      </c>
      <c r="B1" s="76"/>
      <c r="E1" s="77" t="s">
        <v>47</v>
      </c>
      <c r="F1" s="77"/>
      <c r="G1" s="77"/>
      <c r="H1" s="77"/>
      <c r="I1" s="77"/>
    </row>
    <row r="2" spans="1:9" s="1" customFormat="1" ht="21" customHeight="1">
      <c r="A2" s="77" t="s">
        <v>37</v>
      </c>
      <c r="B2" s="77"/>
      <c r="C2" s="3"/>
      <c r="D2" s="3"/>
      <c r="E2" s="78" t="s">
        <v>72</v>
      </c>
      <c r="F2" s="78"/>
      <c r="G2" s="78"/>
      <c r="H2" s="78"/>
      <c r="I2" s="78"/>
    </row>
    <row r="3" spans="3:9" s="1" customFormat="1" ht="15.75" customHeight="1">
      <c r="C3" s="3"/>
      <c r="D3" s="3"/>
      <c r="E3" s="3"/>
      <c r="G3" s="2"/>
      <c r="H3" s="2"/>
      <c r="I3" s="2"/>
    </row>
    <row r="4" spans="1:11" ht="30" customHeight="1">
      <c r="A4" s="75" t="s">
        <v>73</v>
      </c>
      <c r="B4" s="75"/>
      <c r="C4" s="75"/>
      <c r="D4" s="75"/>
      <c r="E4" s="75"/>
      <c r="F4" s="75"/>
      <c r="G4" s="75"/>
      <c r="H4" s="75"/>
      <c r="I4" s="75"/>
      <c r="J4" s="56"/>
      <c r="K4" s="56"/>
    </row>
    <row r="5" ht="12" customHeight="1">
      <c r="A5" s="4"/>
    </row>
    <row r="6" spans="1:9" s="59" customFormat="1" ht="82.5">
      <c r="A6" s="57" t="s">
        <v>29</v>
      </c>
      <c r="B6" s="58" t="s">
        <v>74</v>
      </c>
      <c r="C6" s="27" t="s">
        <v>50</v>
      </c>
      <c r="D6" s="27" t="s">
        <v>75</v>
      </c>
      <c r="E6" s="72" t="s">
        <v>51</v>
      </c>
      <c r="F6" s="27" t="s">
        <v>52</v>
      </c>
      <c r="G6" s="27" t="s">
        <v>53</v>
      </c>
      <c r="H6" s="26" t="s">
        <v>54</v>
      </c>
      <c r="I6" s="27" t="s">
        <v>65</v>
      </c>
    </row>
    <row r="7" spans="1:9" s="62" customFormat="1" ht="12.75">
      <c r="A7" s="60" t="s">
        <v>57</v>
      </c>
      <c r="B7" s="61" t="s">
        <v>58</v>
      </c>
      <c r="C7" s="30" t="s">
        <v>60</v>
      </c>
      <c r="D7" s="30" t="s">
        <v>61</v>
      </c>
      <c r="E7" s="73" t="s">
        <v>55</v>
      </c>
      <c r="F7" s="30" t="s">
        <v>62</v>
      </c>
      <c r="G7" s="30" t="s">
        <v>63</v>
      </c>
      <c r="H7" s="30" t="s">
        <v>64</v>
      </c>
      <c r="I7" s="30" t="s">
        <v>56</v>
      </c>
    </row>
    <row r="8" spans="1:9" s="59" customFormat="1" ht="48.75" customHeight="1">
      <c r="A8" s="63">
        <v>1</v>
      </c>
      <c r="B8" s="64" t="s">
        <v>45</v>
      </c>
      <c r="C8" s="65">
        <v>25000000</v>
      </c>
      <c r="D8" s="65">
        <f>+C8*5%</f>
        <v>1250000</v>
      </c>
      <c r="E8" s="74">
        <f>+C8-D8</f>
        <v>23750000</v>
      </c>
      <c r="F8" s="66">
        <v>80000</v>
      </c>
      <c r="G8" s="66">
        <v>100000</v>
      </c>
      <c r="H8" s="66">
        <v>140805</v>
      </c>
      <c r="I8" s="66">
        <f>+SUM(E8:H8)</f>
        <v>24070805</v>
      </c>
    </row>
    <row r="9" spans="1:9" s="15" customFormat="1" ht="18.75">
      <c r="A9" s="67"/>
      <c r="B9" s="68"/>
      <c r="C9" s="69"/>
      <c r="D9" s="69"/>
      <c r="E9" s="69"/>
      <c r="F9" s="70"/>
      <c r="G9" s="71"/>
      <c r="H9" s="14"/>
      <c r="I9" s="14"/>
    </row>
    <row r="10" spans="3:13" ht="15.75">
      <c r="C10" s="11"/>
      <c r="D10" s="11"/>
      <c r="E10" s="11"/>
      <c r="F10" s="11" t="s">
        <v>76</v>
      </c>
      <c r="G10" s="10"/>
      <c r="H10" s="10"/>
      <c r="I10" s="5"/>
      <c r="J10" s="12"/>
      <c r="K10" s="13"/>
      <c r="L10" s="10"/>
      <c r="M10" s="7"/>
    </row>
  </sheetData>
  <sheetProtection/>
  <mergeCells count="5">
    <mergeCell ref="A1:B1"/>
    <mergeCell ref="E1:I1"/>
    <mergeCell ref="A2:B2"/>
    <mergeCell ref="E2:I2"/>
    <mergeCell ref="A4:I4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2021-07-28T04:20:41Z</cp:lastPrinted>
  <dcterms:created xsi:type="dcterms:W3CDTF">2015-09-05T21:54:37Z</dcterms:created>
  <dcterms:modified xsi:type="dcterms:W3CDTF">2021-07-30T08:37:53Z</dcterms:modified>
  <cp:category/>
  <cp:version/>
  <cp:contentType/>
  <cp:contentStatus/>
</cp:coreProperties>
</file>